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В разрезе показателей" sheetId="1" r:id="rId1"/>
    <sheet name="Рейтинг организаций" sheetId="3" r:id="rId2"/>
    <sheet name="критерий 1.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3" l="1"/>
  <c r="A17" i="3"/>
  <c r="AC5" i="1" l="1"/>
  <c r="AC6" i="1"/>
  <c r="AC7" i="1"/>
  <c r="AC8" i="1"/>
  <c r="AC9" i="1"/>
  <c r="AC10" i="1"/>
  <c r="AC11" i="1"/>
  <c r="AC12" i="1"/>
  <c r="AC13" i="1"/>
  <c r="AC14" i="1"/>
  <c r="AC15" i="1"/>
  <c r="AC16" i="1"/>
  <c r="AC17" i="1"/>
  <c r="AC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4" i="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3" i="2"/>
</calcChain>
</file>

<file path=xl/sharedStrings.xml><?xml version="1.0" encoding="utf-8"?>
<sst xmlns="http://schemas.openxmlformats.org/spreadsheetml/2006/main" count="90" uniqueCount="39">
  <si>
    <t>МОУ "Воскресеновская средняя общеобразовательная школа"</t>
  </si>
  <si>
    <t>МОУ "Димская средняя общеобразовательная школа"</t>
  </si>
  <si>
    <t>МОБУ "Дубовская средняя общеобразовательная школа"</t>
  </si>
  <si>
    <t>МОУ "Зеленоборская средняя общеобразовательная школа</t>
  </si>
  <si>
    <t>МОАУ "Калининская средняя общеобразовательная</t>
  </si>
  <si>
    <t>МАОУ "Михайловская средняя общеобразовательная школа имени Костенко В.Г.</t>
  </si>
  <si>
    <t>МОУ "Нижнеильиновская средняя общеобразовательная школа"</t>
  </si>
  <si>
    <t>МОБУ "Новочесноковская средняя общеобразовательная школа"</t>
  </si>
  <si>
    <t>МАОУ "Поярковская средняя общеобразовательная школа № 1"</t>
  </si>
  <si>
    <t>МАДОУ Поярковский детский сад № 7 "Колосок"</t>
  </si>
  <si>
    <t>МДОУ Поярковский детский сад № 2</t>
  </si>
  <si>
    <t>МОАУ ДОД Поярковская детско-юношеская спортивная школа</t>
  </si>
  <si>
    <t>МОУ "Коршуновская средняя общеобразовательная школа"</t>
  </si>
  <si>
    <t>МБОУ "Чесноковская средняя общеобразовательная школа"</t>
  </si>
  <si>
    <t>№</t>
  </si>
  <si>
    <t xml:space="preserve"> 1.1</t>
  </si>
  <si>
    <t xml:space="preserve"> 1.2</t>
  </si>
  <si>
    <t xml:space="preserve"> 1.3</t>
  </si>
  <si>
    <t>Итоговый балл по показателю</t>
  </si>
  <si>
    <t xml:space="preserve"> 2.1</t>
  </si>
  <si>
    <t xml:space="preserve"> 2.2</t>
  </si>
  <si>
    <t xml:space="preserve"> 2.3</t>
  </si>
  <si>
    <t xml:space="preserve"> 3.1</t>
  </si>
  <si>
    <t xml:space="preserve"> 3.2 </t>
  </si>
  <si>
    <t xml:space="preserve"> 3.3</t>
  </si>
  <si>
    <t xml:space="preserve"> 4.1</t>
  </si>
  <si>
    <t xml:space="preserve"> 4.2</t>
  </si>
  <si>
    <t xml:space="preserve"> 4.3</t>
  </si>
  <si>
    <t xml:space="preserve"> 5.1</t>
  </si>
  <si>
    <t xml:space="preserve"> 5.2</t>
  </si>
  <si>
    <t xml:space="preserve"> 5.3</t>
  </si>
  <si>
    <t xml:space="preserve"> 1.1.1</t>
  </si>
  <si>
    <t xml:space="preserve"> 1.1.2</t>
  </si>
  <si>
    <t>Стенд</t>
  </si>
  <si>
    <t>Сайт</t>
  </si>
  <si>
    <t>Максимум элементов</t>
  </si>
  <si>
    <t>Итого</t>
  </si>
  <si>
    <t>Итоговый балл</t>
  </si>
  <si>
    <t>Рейтинг отрасли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</si>
</sst>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justify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justify"/>
    </xf>
    <xf numFmtId="0" fontId="2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1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6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zoomScale="60" zoomScaleNormal="60" workbookViewId="0">
      <selection activeCell="AD21" sqref="AD21"/>
    </sheetView>
  </sheetViews>
  <sheetFormatPr defaultRowHeight="15" x14ac:dyDescent="0.25"/>
  <cols>
    <col min="2" max="2" width="34.140625" customWidth="1"/>
    <col min="6" max="6" width="18.28515625" customWidth="1"/>
    <col min="9" max="9" width="9.140625" style="8"/>
    <col min="11" max="11" width="16.28515625" customWidth="1"/>
    <col min="16" max="16" width="16.28515625" customWidth="1"/>
    <col min="21" max="21" width="17" customWidth="1"/>
    <col min="26" max="26" width="17.28515625" customWidth="1"/>
    <col min="28" max="28" width="16.7109375" customWidth="1"/>
    <col min="29" max="29" width="20.28515625" customWidth="1"/>
    <col min="30" max="30" width="30.140625" customWidth="1"/>
  </cols>
  <sheetData>
    <row r="1" spans="1:30" x14ac:dyDescent="0.25">
      <c r="C1" s="3">
        <v>0.3</v>
      </c>
      <c r="D1" s="3">
        <v>0.3</v>
      </c>
      <c r="E1" s="3">
        <v>0.4</v>
      </c>
      <c r="H1" s="3">
        <v>0.5</v>
      </c>
      <c r="I1" s="9"/>
      <c r="J1" s="3">
        <v>0.5</v>
      </c>
      <c r="M1" s="3">
        <v>0.3</v>
      </c>
      <c r="N1" s="3">
        <v>0.4</v>
      </c>
      <c r="O1" s="3">
        <v>0.3</v>
      </c>
      <c r="R1" s="3">
        <v>0.4</v>
      </c>
      <c r="S1" s="3">
        <v>0.4</v>
      </c>
      <c r="T1" s="3">
        <v>0.2</v>
      </c>
      <c r="W1" s="3">
        <v>0.3</v>
      </c>
      <c r="X1" s="3">
        <v>0.2</v>
      </c>
      <c r="Y1" s="3">
        <v>0.5</v>
      </c>
    </row>
    <row r="2" spans="1:30" x14ac:dyDescent="0.25">
      <c r="C2" s="3"/>
      <c r="D2" s="3"/>
      <c r="E2" s="3"/>
      <c r="H2" s="3"/>
      <c r="I2" s="9"/>
      <c r="J2" s="3"/>
      <c r="M2" s="3"/>
      <c r="N2" s="3"/>
      <c r="O2" s="3"/>
    </row>
    <row r="3" spans="1:30" s="3" customFormat="1" ht="33" customHeight="1" x14ac:dyDescent="0.25">
      <c r="A3" s="3" t="s">
        <v>14</v>
      </c>
      <c r="C3" s="10" t="s">
        <v>15</v>
      </c>
      <c r="D3" s="3" t="s">
        <v>16</v>
      </c>
      <c r="E3" s="3" t="s">
        <v>17</v>
      </c>
      <c r="F3" s="2" t="s">
        <v>18</v>
      </c>
      <c r="H3" s="10" t="s">
        <v>19</v>
      </c>
      <c r="I3" s="9" t="s">
        <v>20</v>
      </c>
      <c r="J3" s="3" t="s">
        <v>21</v>
      </c>
      <c r="K3" s="2" t="s">
        <v>18</v>
      </c>
      <c r="M3" s="10" t="s">
        <v>22</v>
      </c>
      <c r="N3" s="3" t="s">
        <v>23</v>
      </c>
      <c r="O3" s="3" t="s">
        <v>24</v>
      </c>
      <c r="P3" s="2" t="s">
        <v>18</v>
      </c>
      <c r="R3" s="3" t="s">
        <v>25</v>
      </c>
      <c r="S3" s="3" t="s">
        <v>26</v>
      </c>
      <c r="T3" s="3" t="s">
        <v>27</v>
      </c>
      <c r="U3" s="2" t="s">
        <v>18</v>
      </c>
      <c r="W3" s="3" t="s">
        <v>28</v>
      </c>
      <c r="X3" s="3" t="s">
        <v>29</v>
      </c>
      <c r="Y3" s="3" t="s">
        <v>30</v>
      </c>
      <c r="Z3" s="2" t="s">
        <v>18</v>
      </c>
      <c r="AB3" s="2"/>
      <c r="AC3" s="3" t="s">
        <v>37</v>
      </c>
    </row>
    <row r="4" spans="1:30" ht="30" customHeight="1" x14ac:dyDescent="0.25">
      <c r="A4" s="3">
        <v>1</v>
      </c>
      <c r="B4" s="1" t="s">
        <v>0</v>
      </c>
      <c r="C4" s="3">
        <v>29.7</v>
      </c>
      <c r="D4" s="3">
        <v>30</v>
      </c>
      <c r="E4" s="3">
        <v>40</v>
      </c>
      <c r="F4" s="3">
        <f>SUM(C4:E4)</f>
        <v>99.7</v>
      </c>
      <c r="G4" s="3"/>
      <c r="H4" s="3">
        <v>50</v>
      </c>
      <c r="I4" s="9"/>
      <c r="J4" s="3">
        <v>46.9</v>
      </c>
      <c r="K4" s="3">
        <f>SUM(H4:J4)</f>
        <v>96.9</v>
      </c>
      <c r="L4" s="3"/>
      <c r="M4" s="3">
        <v>0</v>
      </c>
      <c r="N4" s="3">
        <v>24</v>
      </c>
      <c r="O4" s="3">
        <v>30</v>
      </c>
      <c r="P4" s="3">
        <f>SUM(M4:O4)</f>
        <v>54</v>
      </c>
      <c r="Q4" s="3"/>
      <c r="R4" s="3">
        <v>37.9</v>
      </c>
      <c r="S4" s="3">
        <v>37.799999999999997</v>
      </c>
      <c r="T4" s="3">
        <v>20</v>
      </c>
      <c r="U4" s="3">
        <f>SUM(R4:T4)</f>
        <v>95.699999999999989</v>
      </c>
      <c r="V4" s="3"/>
      <c r="W4" s="3">
        <v>20.6</v>
      </c>
      <c r="X4" s="3">
        <v>20</v>
      </c>
      <c r="Y4" s="3">
        <v>47.4</v>
      </c>
      <c r="Z4" s="3">
        <f>SUM(W4:Y4)</f>
        <v>88</v>
      </c>
      <c r="AA4" s="3"/>
      <c r="AB4" s="3">
        <f>SUM(F4,K4,P4,U4,Z4)</f>
        <v>434.3</v>
      </c>
      <c r="AC4" s="3">
        <f>AB4/5</f>
        <v>86.86</v>
      </c>
      <c r="AD4" s="1" t="s">
        <v>0</v>
      </c>
    </row>
    <row r="5" spans="1:30" ht="27" customHeight="1" x14ac:dyDescent="0.25">
      <c r="A5" s="3">
        <v>2</v>
      </c>
      <c r="B5" s="1" t="s">
        <v>1</v>
      </c>
      <c r="C5" s="3">
        <v>29.7</v>
      </c>
      <c r="D5" s="3">
        <v>30</v>
      </c>
      <c r="E5" s="3">
        <v>39.299999999999997</v>
      </c>
      <c r="F5" s="3">
        <f t="shared" ref="F5:F17" si="0">SUM(C5:E5)</f>
        <v>99</v>
      </c>
      <c r="G5" s="3"/>
      <c r="H5" s="3">
        <v>50</v>
      </c>
      <c r="I5" s="9"/>
      <c r="J5" s="3">
        <v>50</v>
      </c>
      <c r="K5" s="3">
        <f t="shared" ref="K5:K17" si="1">SUM(H5:J5)</f>
        <v>100</v>
      </c>
      <c r="L5" s="3"/>
      <c r="M5" s="3">
        <v>0</v>
      </c>
      <c r="N5" s="3">
        <v>24</v>
      </c>
      <c r="O5" s="3">
        <v>30</v>
      </c>
      <c r="P5" s="3">
        <f t="shared" ref="P5:P17" si="2">SUM(M5:O5)</f>
        <v>54</v>
      </c>
      <c r="Q5" s="3"/>
      <c r="R5" s="3">
        <v>40</v>
      </c>
      <c r="S5" s="3">
        <v>37.700000000000003</v>
      </c>
      <c r="T5" s="3">
        <v>20</v>
      </c>
      <c r="U5" s="3">
        <f t="shared" ref="U5:U17" si="3">SUM(R5:T5)</f>
        <v>97.7</v>
      </c>
      <c r="V5" s="3"/>
      <c r="W5" s="3">
        <v>22.5</v>
      </c>
      <c r="X5" s="3">
        <v>19.399999999999999</v>
      </c>
      <c r="Y5" s="3">
        <v>42.9</v>
      </c>
      <c r="Z5" s="3">
        <f t="shared" ref="Z5:Z17" si="4">SUM(W5:Y5)</f>
        <v>84.8</v>
      </c>
      <c r="AA5" s="3"/>
      <c r="AB5" s="3">
        <f t="shared" ref="AB5:AB17" si="5">SUM(F5,K5,P5,U5,Z5)</f>
        <v>435.5</v>
      </c>
      <c r="AC5" s="3">
        <f t="shared" ref="AC5:AC17" si="6">AB5/5</f>
        <v>87.1</v>
      </c>
      <c r="AD5" s="1" t="s">
        <v>1</v>
      </c>
    </row>
    <row r="6" spans="1:30" ht="27.75" customHeight="1" x14ac:dyDescent="0.25">
      <c r="A6" s="3">
        <v>3</v>
      </c>
      <c r="B6" s="1" t="s">
        <v>2</v>
      </c>
      <c r="C6" s="3">
        <v>29.7</v>
      </c>
      <c r="D6" s="3">
        <v>30</v>
      </c>
      <c r="E6" s="3">
        <v>37.9</v>
      </c>
      <c r="F6" s="3">
        <f t="shared" si="0"/>
        <v>97.6</v>
      </c>
      <c r="G6" s="3"/>
      <c r="H6" s="3">
        <v>50</v>
      </c>
      <c r="I6" s="9"/>
      <c r="J6" s="3">
        <v>50</v>
      </c>
      <c r="K6" s="3">
        <f t="shared" si="1"/>
        <v>100</v>
      </c>
      <c r="L6" s="3"/>
      <c r="M6" s="3">
        <v>6</v>
      </c>
      <c r="N6" s="3">
        <v>16</v>
      </c>
      <c r="O6" s="3">
        <v>30</v>
      </c>
      <c r="P6" s="3">
        <f t="shared" si="2"/>
        <v>52</v>
      </c>
      <c r="Q6" s="3"/>
      <c r="R6" s="3">
        <v>31.4</v>
      </c>
      <c r="S6" s="3">
        <v>31.1</v>
      </c>
      <c r="T6" s="3">
        <v>20</v>
      </c>
      <c r="U6" s="3">
        <f t="shared" si="3"/>
        <v>82.5</v>
      </c>
      <c r="V6" s="3"/>
      <c r="W6" s="3">
        <v>20.399999999999999</v>
      </c>
      <c r="X6" s="3">
        <v>18.600000000000001</v>
      </c>
      <c r="Y6" s="3">
        <v>37.5</v>
      </c>
      <c r="Z6" s="3">
        <f t="shared" si="4"/>
        <v>76.5</v>
      </c>
      <c r="AA6" s="3"/>
      <c r="AB6" s="3">
        <f t="shared" si="5"/>
        <v>408.6</v>
      </c>
      <c r="AC6" s="3">
        <f t="shared" si="6"/>
        <v>81.72</v>
      </c>
      <c r="AD6" s="1" t="s">
        <v>2</v>
      </c>
    </row>
    <row r="7" spans="1:30" ht="32.25" customHeight="1" x14ac:dyDescent="0.25">
      <c r="A7" s="3">
        <v>4</v>
      </c>
      <c r="B7" s="1" t="s">
        <v>3</v>
      </c>
      <c r="C7" s="3">
        <v>30</v>
      </c>
      <c r="D7" s="3">
        <v>30</v>
      </c>
      <c r="E7" s="3">
        <v>37.200000000000003</v>
      </c>
      <c r="F7" s="3">
        <f t="shared" si="0"/>
        <v>97.2</v>
      </c>
      <c r="G7" s="3"/>
      <c r="H7" s="3">
        <v>50</v>
      </c>
      <c r="I7" s="9"/>
      <c r="J7" s="3">
        <v>42.6</v>
      </c>
      <c r="K7" s="3">
        <f t="shared" si="1"/>
        <v>92.6</v>
      </c>
      <c r="L7" s="3"/>
      <c r="M7" s="3">
        <v>0</v>
      </c>
      <c r="N7" s="3">
        <v>16</v>
      </c>
      <c r="O7" s="3">
        <v>30</v>
      </c>
      <c r="P7" s="3">
        <f t="shared" si="2"/>
        <v>46</v>
      </c>
      <c r="Q7" s="3"/>
      <c r="R7" s="3">
        <v>35.700000000000003</v>
      </c>
      <c r="S7" s="3">
        <v>38.9</v>
      </c>
      <c r="T7" s="3">
        <v>20</v>
      </c>
      <c r="U7" s="3">
        <f t="shared" si="3"/>
        <v>94.6</v>
      </c>
      <c r="V7" s="3"/>
      <c r="W7" s="3">
        <v>18.899999999999999</v>
      </c>
      <c r="X7" s="3">
        <v>16.8</v>
      </c>
      <c r="Y7" s="3">
        <v>40.9</v>
      </c>
      <c r="Z7" s="3">
        <f t="shared" si="4"/>
        <v>76.599999999999994</v>
      </c>
      <c r="AA7" s="3"/>
      <c r="AB7" s="3">
        <f t="shared" si="5"/>
        <v>407</v>
      </c>
      <c r="AC7" s="3">
        <f t="shared" si="6"/>
        <v>81.400000000000006</v>
      </c>
      <c r="AD7" s="1" t="s">
        <v>3</v>
      </c>
    </row>
    <row r="8" spans="1:30" ht="31.5" customHeight="1" x14ac:dyDescent="0.25">
      <c r="A8" s="3">
        <v>5</v>
      </c>
      <c r="B8" s="1" t="s">
        <v>4</v>
      </c>
      <c r="C8" s="3">
        <v>29.7</v>
      </c>
      <c r="D8" s="3">
        <v>30</v>
      </c>
      <c r="E8" s="3">
        <v>36.200000000000003</v>
      </c>
      <c r="F8" s="3">
        <f t="shared" si="0"/>
        <v>95.9</v>
      </c>
      <c r="G8" s="3"/>
      <c r="H8" s="3">
        <v>50</v>
      </c>
      <c r="I8" s="9"/>
      <c r="J8" s="3">
        <v>47.6</v>
      </c>
      <c r="K8" s="3">
        <f t="shared" si="1"/>
        <v>97.6</v>
      </c>
      <c r="L8" s="3"/>
      <c r="M8" s="3">
        <v>0</v>
      </c>
      <c r="N8" s="3">
        <v>16</v>
      </c>
      <c r="O8" s="3">
        <v>30</v>
      </c>
      <c r="P8" s="3">
        <f t="shared" si="2"/>
        <v>46</v>
      </c>
      <c r="Q8" s="3"/>
      <c r="R8" s="3">
        <v>40</v>
      </c>
      <c r="S8" s="3">
        <v>35.200000000000003</v>
      </c>
      <c r="T8" s="3">
        <v>18.100000000000001</v>
      </c>
      <c r="U8" s="3">
        <f t="shared" si="3"/>
        <v>93.300000000000011</v>
      </c>
      <c r="V8" s="3"/>
      <c r="W8" s="3">
        <v>22.7</v>
      </c>
      <c r="X8" s="3">
        <v>19.5</v>
      </c>
      <c r="Y8" s="3">
        <v>43.9</v>
      </c>
      <c r="Z8" s="3">
        <f t="shared" si="4"/>
        <v>86.1</v>
      </c>
      <c r="AA8" s="3"/>
      <c r="AB8" s="3">
        <f t="shared" si="5"/>
        <v>418.9</v>
      </c>
      <c r="AC8" s="3">
        <f t="shared" si="6"/>
        <v>83.78</v>
      </c>
      <c r="AD8" s="1" t="s">
        <v>4</v>
      </c>
    </row>
    <row r="9" spans="1:30" ht="31.5" customHeight="1" x14ac:dyDescent="0.25">
      <c r="A9" s="3">
        <v>6</v>
      </c>
      <c r="B9" s="1" t="s">
        <v>12</v>
      </c>
      <c r="C9" s="3">
        <v>28.799999999999997</v>
      </c>
      <c r="D9" s="3">
        <v>30</v>
      </c>
      <c r="E9" s="3">
        <v>37.299999999999997</v>
      </c>
      <c r="F9" s="3">
        <f t="shared" si="0"/>
        <v>96.1</v>
      </c>
      <c r="G9" s="3"/>
      <c r="H9" s="3">
        <v>50</v>
      </c>
      <c r="I9" s="9"/>
      <c r="J9" s="3">
        <v>43.9</v>
      </c>
      <c r="K9" s="3">
        <f t="shared" si="1"/>
        <v>93.9</v>
      </c>
      <c r="L9" s="3"/>
      <c r="M9" s="3">
        <v>0</v>
      </c>
      <c r="N9" s="3">
        <v>24</v>
      </c>
      <c r="O9" s="3">
        <v>21.4</v>
      </c>
      <c r="P9" s="3">
        <f t="shared" si="2"/>
        <v>45.4</v>
      </c>
      <c r="Q9" s="3"/>
      <c r="R9" s="3">
        <v>37.6</v>
      </c>
      <c r="S9" s="3">
        <v>32.700000000000003</v>
      </c>
      <c r="T9" s="3">
        <v>20</v>
      </c>
      <c r="U9" s="3">
        <f t="shared" si="3"/>
        <v>90.300000000000011</v>
      </c>
      <c r="V9" s="3"/>
      <c r="W9" s="3">
        <v>22.9</v>
      </c>
      <c r="X9" s="3">
        <v>17.5</v>
      </c>
      <c r="Y9" s="3">
        <v>42.6</v>
      </c>
      <c r="Z9" s="3">
        <f t="shared" si="4"/>
        <v>83</v>
      </c>
      <c r="AA9" s="3"/>
      <c r="AB9" s="3">
        <f t="shared" si="5"/>
        <v>408.70000000000005</v>
      </c>
      <c r="AC9" s="3">
        <f t="shared" si="6"/>
        <v>81.740000000000009</v>
      </c>
      <c r="AD9" s="1" t="s">
        <v>12</v>
      </c>
    </row>
    <row r="10" spans="1:30" s="11" customFormat="1" ht="41.25" customHeight="1" x14ac:dyDescent="0.25">
      <c r="A10" s="11">
        <v>7</v>
      </c>
      <c r="B10" s="1" t="s">
        <v>5</v>
      </c>
      <c r="C10" s="11">
        <v>28.2</v>
      </c>
      <c r="D10" s="11">
        <v>18</v>
      </c>
      <c r="E10" s="12">
        <v>31.4</v>
      </c>
      <c r="F10" s="3">
        <f t="shared" si="0"/>
        <v>77.599999999999994</v>
      </c>
      <c r="G10" s="12"/>
      <c r="H10" s="11">
        <v>50</v>
      </c>
      <c r="I10" s="13"/>
      <c r="J10" s="12">
        <v>43.6</v>
      </c>
      <c r="K10" s="3">
        <f t="shared" si="1"/>
        <v>93.6</v>
      </c>
      <c r="L10" s="12"/>
      <c r="M10" s="12">
        <v>0</v>
      </c>
      <c r="N10" s="12">
        <v>24</v>
      </c>
      <c r="O10" s="12">
        <v>24</v>
      </c>
      <c r="P10" s="3">
        <f t="shared" si="2"/>
        <v>48</v>
      </c>
      <c r="Q10" s="12"/>
      <c r="R10" s="12">
        <v>38</v>
      </c>
      <c r="S10" s="11">
        <v>31</v>
      </c>
      <c r="T10" s="11">
        <v>18</v>
      </c>
      <c r="U10" s="3">
        <f t="shared" si="3"/>
        <v>87</v>
      </c>
      <c r="W10" s="11">
        <v>22.9</v>
      </c>
      <c r="X10" s="11">
        <v>17.100000000000001</v>
      </c>
      <c r="Y10" s="11">
        <v>39</v>
      </c>
      <c r="Z10" s="3">
        <f t="shared" si="4"/>
        <v>79</v>
      </c>
      <c r="AB10" s="3">
        <f t="shared" si="5"/>
        <v>385.2</v>
      </c>
      <c r="AC10" s="3">
        <f t="shared" si="6"/>
        <v>77.039999999999992</v>
      </c>
      <c r="AD10" s="1" t="s">
        <v>5</v>
      </c>
    </row>
    <row r="11" spans="1:30" ht="24" customHeight="1" x14ac:dyDescent="0.25">
      <c r="A11" s="3">
        <v>8</v>
      </c>
      <c r="B11" s="1" t="s">
        <v>6</v>
      </c>
      <c r="C11" s="3">
        <v>29.099999999999998</v>
      </c>
      <c r="D11" s="3">
        <v>30</v>
      </c>
      <c r="E11" s="3">
        <v>40</v>
      </c>
      <c r="F11" s="3">
        <f t="shared" si="0"/>
        <v>99.1</v>
      </c>
      <c r="G11" s="3"/>
      <c r="H11" s="3">
        <v>50</v>
      </c>
      <c r="I11" s="9"/>
      <c r="J11" s="3">
        <v>42.5</v>
      </c>
      <c r="K11" s="3">
        <f t="shared" si="1"/>
        <v>92.5</v>
      </c>
      <c r="L11" s="3"/>
      <c r="M11" s="3">
        <v>0</v>
      </c>
      <c r="N11" s="3">
        <v>24</v>
      </c>
      <c r="O11" s="3">
        <v>30</v>
      </c>
      <c r="P11" s="3">
        <f t="shared" si="2"/>
        <v>54</v>
      </c>
      <c r="Q11" s="3"/>
      <c r="R11" s="3">
        <v>38.5</v>
      </c>
      <c r="S11" s="3">
        <v>37</v>
      </c>
      <c r="T11" s="3">
        <v>19.2</v>
      </c>
      <c r="U11" s="3">
        <f t="shared" si="3"/>
        <v>94.7</v>
      </c>
      <c r="V11" s="3"/>
      <c r="W11" s="3">
        <v>30</v>
      </c>
      <c r="X11" s="3">
        <v>19.3</v>
      </c>
      <c r="Y11" s="3">
        <v>50</v>
      </c>
      <c r="Z11" s="3">
        <f t="shared" si="4"/>
        <v>99.3</v>
      </c>
      <c r="AA11" s="3"/>
      <c r="AB11" s="3">
        <f t="shared" si="5"/>
        <v>439.6</v>
      </c>
      <c r="AC11" s="3">
        <f t="shared" si="6"/>
        <v>87.92</v>
      </c>
      <c r="AD11" s="1" t="s">
        <v>6</v>
      </c>
    </row>
    <row r="12" spans="1:30" ht="27.75" customHeight="1" x14ac:dyDescent="0.25">
      <c r="A12" s="3">
        <v>9</v>
      </c>
      <c r="B12" s="1" t="s">
        <v>7</v>
      </c>
      <c r="C12" s="3">
        <v>29.4</v>
      </c>
      <c r="D12" s="3">
        <v>27</v>
      </c>
      <c r="E12" s="3">
        <v>38.299999999999997</v>
      </c>
      <c r="F12" s="3">
        <f t="shared" si="0"/>
        <v>94.699999999999989</v>
      </c>
      <c r="G12" s="3"/>
      <c r="H12" s="3">
        <v>50</v>
      </c>
      <c r="I12" s="9"/>
      <c r="J12" s="3">
        <v>50</v>
      </c>
      <c r="K12" s="3">
        <f t="shared" si="1"/>
        <v>100</v>
      </c>
      <c r="L12" s="3"/>
      <c r="M12" s="3">
        <v>0</v>
      </c>
      <c r="N12" s="3">
        <v>24</v>
      </c>
      <c r="O12" s="3">
        <v>30</v>
      </c>
      <c r="P12" s="3">
        <f t="shared" si="2"/>
        <v>54</v>
      </c>
      <c r="Q12" s="3"/>
      <c r="R12" s="3">
        <v>40</v>
      </c>
      <c r="S12" s="3">
        <v>38.9</v>
      </c>
      <c r="T12" s="3">
        <v>19</v>
      </c>
      <c r="U12" s="3">
        <f t="shared" si="3"/>
        <v>97.9</v>
      </c>
      <c r="V12" s="3"/>
      <c r="W12" s="3">
        <v>27.4</v>
      </c>
      <c r="X12" s="3">
        <v>20</v>
      </c>
      <c r="Y12" s="3">
        <v>50</v>
      </c>
      <c r="Z12" s="3">
        <f t="shared" si="4"/>
        <v>97.4</v>
      </c>
      <c r="AA12" s="3"/>
      <c r="AB12" s="3">
        <f t="shared" si="5"/>
        <v>444</v>
      </c>
      <c r="AC12" s="3">
        <f t="shared" si="6"/>
        <v>88.8</v>
      </c>
      <c r="AD12" s="1" t="s">
        <v>7</v>
      </c>
    </row>
    <row r="13" spans="1:30" ht="24.75" customHeight="1" x14ac:dyDescent="0.25">
      <c r="A13" s="3">
        <v>10</v>
      </c>
      <c r="B13" s="1" t="s">
        <v>8</v>
      </c>
      <c r="C13" s="3">
        <v>29.7</v>
      </c>
      <c r="D13" s="3">
        <v>30</v>
      </c>
      <c r="E13" s="3">
        <v>34.5</v>
      </c>
      <c r="F13" s="3">
        <f t="shared" si="0"/>
        <v>94.2</v>
      </c>
      <c r="G13" s="3"/>
      <c r="H13" s="3">
        <v>50</v>
      </c>
      <c r="I13" s="9"/>
      <c r="J13" s="3">
        <v>42.3</v>
      </c>
      <c r="K13" s="3">
        <f t="shared" si="1"/>
        <v>92.3</v>
      </c>
      <c r="L13" s="3"/>
      <c r="M13" s="3">
        <v>6</v>
      </c>
      <c r="N13" s="3">
        <v>24</v>
      </c>
      <c r="O13" s="3">
        <v>20.5</v>
      </c>
      <c r="P13" s="3">
        <f t="shared" si="2"/>
        <v>50.5</v>
      </c>
      <c r="Q13" s="3"/>
      <c r="R13" s="3">
        <v>34.200000000000003</v>
      </c>
      <c r="S13" s="3">
        <v>32.299999999999997</v>
      </c>
      <c r="T13" s="3">
        <v>18.399999999999999</v>
      </c>
      <c r="U13" s="3">
        <f t="shared" si="3"/>
        <v>84.9</v>
      </c>
      <c r="V13" s="3"/>
      <c r="W13" s="3">
        <v>23.9</v>
      </c>
      <c r="X13" s="3">
        <v>25.7</v>
      </c>
      <c r="Y13" s="3">
        <v>42.8</v>
      </c>
      <c r="Z13" s="3">
        <f t="shared" si="4"/>
        <v>92.399999999999991</v>
      </c>
      <c r="AA13" s="3"/>
      <c r="AB13" s="3">
        <f t="shared" si="5"/>
        <v>414.29999999999995</v>
      </c>
      <c r="AC13" s="3">
        <f t="shared" si="6"/>
        <v>82.859999999999985</v>
      </c>
      <c r="AD13" s="1" t="s">
        <v>8</v>
      </c>
    </row>
    <row r="14" spans="1:30" ht="29.25" customHeight="1" x14ac:dyDescent="0.25">
      <c r="A14" s="3">
        <v>11</v>
      </c>
      <c r="B14" s="1" t="s">
        <v>13</v>
      </c>
      <c r="C14" s="3">
        <v>27.599999999999998</v>
      </c>
      <c r="D14" s="3">
        <v>30</v>
      </c>
      <c r="E14" s="3">
        <v>36.700000000000003</v>
      </c>
      <c r="F14" s="3">
        <f t="shared" si="0"/>
        <v>94.3</v>
      </c>
      <c r="G14" s="3"/>
      <c r="H14" s="3">
        <v>50</v>
      </c>
      <c r="I14" s="9"/>
      <c r="J14" s="3">
        <v>45.5</v>
      </c>
      <c r="K14" s="3">
        <f t="shared" si="1"/>
        <v>95.5</v>
      </c>
      <c r="L14" s="3"/>
      <c r="M14" s="3">
        <v>6</v>
      </c>
      <c r="N14" s="3">
        <v>16</v>
      </c>
      <c r="O14" s="3">
        <v>22.5</v>
      </c>
      <c r="P14" s="3">
        <f t="shared" si="2"/>
        <v>44.5</v>
      </c>
      <c r="Q14" s="3"/>
      <c r="R14" s="3">
        <v>35.6</v>
      </c>
      <c r="S14" s="3">
        <v>37.700000000000003</v>
      </c>
      <c r="T14" s="3">
        <v>20</v>
      </c>
      <c r="U14" s="3">
        <f t="shared" si="3"/>
        <v>93.300000000000011</v>
      </c>
      <c r="V14" s="3"/>
      <c r="W14" s="3">
        <v>22.8</v>
      </c>
      <c r="X14" s="3">
        <v>18.600000000000001</v>
      </c>
      <c r="Y14" s="3">
        <v>46.4</v>
      </c>
      <c r="Z14" s="3">
        <f t="shared" si="4"/>
        <v>87.800000000000011</v>
      </c>
      <c r="AA14" s="3"/>
      <c r="AB14" s="3">
        <f t="shared" si="5"/>
        <v>415.40000000000003</v>
      </c>
      <c r="AC14" s="3">
        <f t="shared" si="6"/>
        <v>83.080000000000013</v>
      </c>
      <c r="AD14" s="1" t="s">
        <v>13</v>
      </c>
    </row>
    <row r="15" spans="1:30" ht="29.25" customHeight="1" x14ac:dyDescent="0.25">
      <c r="A15" s="3">
        <v>12</v>
      </c>
      <c r="B15" s="1" t="s">
        <v>9</v>
      </c>
      <c r="C15" s="3">
        <v>29.099999999999998</v>
      </c>
      <c r="D15" s="3">
        <v>30</v>
      </c>
      <c r="E15" s="3">
        <v>36.4</v>
      </c>
      <c r="F15" s="3">
        <f t="shared" si="0"/>
        <v>95.5</v>
      </c>
      <c r="G15" s="3"/>
      <c r="H15" s="3">
        <v>50</v>
      </c>
      <c r="I15" s="9"/>
      <c r="J15" s="3">
        <v>48.8</v>
      </c>
      <c r="K15" s="3">
        <f t="shared" si="1"/>
        <v>98.8</v>
      </c>
      <c r="L15" s="3"/>
      <c r="M15" s="3">
        <v>6</v>
      </c>
      <c r="N15" s="3">
        <v>8</v>
      </c>
      <c r="O15" s="3">
        <v>23.3</v>
      </c>
      <c r="P15" s="3">
        <f t="shared" si="2"/>
        <v>37.299999999999997</v>
      </c>
      <c r="Q15" s="3"/>
      <c r="R15" s="3">
        <v>38.5</v>
      </c>
      <c r="S15" s="3">
        <v>40</v>
      </c>
      <c r="T15" s="3">
        <v>20</v>
      </c>
      <c r="U15" s="3">
        <f t="shared" si="3"/>
        <v>98.5</v>
      </c>
      <c r="V15" s="3"/>
      <c r="W15" s="3">
        <v>28.1</v>
      </c>
      <c r="X15" s="3">
        <v>19</v>
      </c>
      <c r="Y15" s="3">
        <v>46.4</v>
      </c>
      <c r="Z15" s="3">
        <f t="shared" si="4"/>
        <v>93.5</v>
      </c>
      <c r="AA15" s="3"/>
      <c r="AB15" s="3">
        <f t="shared" si="5"/>
        <v>423.6</v>
      </c>
      <c r="AC15" s="3">
        <f t="shared" si="6"/>
        <v>84.72</v>
      </c>
      <c r="AD15" s="1" t="s">
        <v>9</v>
      </c>
    </row>
    <row r="16" spans="1:30" ht="20.25" customHeight="1" x14ac:dyDescent="0.25">
      <c r="A16" s="3">
        <v>13</v>
      </c>
      <c r="B16" s="1" t="s">
        <v>10</v>
      </c>
      <c r="C16" s="3">
        <v>26.7</v>
      </c>
      <c r="D16" s="3">
        <v>27</v>
      </c>
      <c r="E16" s="3">
        <v>40</v>
      </c>
      <c r="F16" s="3">
        <f t="shared" si="0"/>
        <v>93.7</v>
      </c>
      <c r="G16" s="3"/>
      <c r="H16" s="3">
        <v>50</v>
      </c>
      <c r="I16" s="9"/>
      <c r="J16" s="3">
        <v>44.6</v>
      </c>
      <c r="K16" s="3">
        <f t="shared" si="1"/>
        <v>94.6</v>
      </c>
      <c r="L16" s="3"/>
      <c r="M16" s="3">
        <v>0</v>
      </c>
      <c r="N16" s="3">
        <v>8</v>
      </c>
      <c r="O16" s="3">
        <v>0</v>
      </c>
      <c r="P16" s="3">
        <f t="shared" si="2"/>
        <v>8</v>
      </c>
      <c r="Q16" s="3"/>
      <c r="R16" s="3">
        <v>36.6</v>
      </c>
      <c r="S16" s="3">
        <v>37.200000000000003</v>
      </c>
      <c r="T16" s="3">
        <v>20</v>
      </c>
      <c r="U16" s="3">
        <f t="shared" si="3"/>
        <v>93.800000000000011</v>
      </c>
      <c r="V16" s="3"/>
      <c r="W16" s="3">
        <v>30</v>
      </c>
      <c r="X16" s="3">
        <v>20</v>
      </c>
      <c r="Y16" s="3">
        <v>46.7</v>
      </c>
      <c r="Z16" s="3">
        <f t="shared" si="4"/>
        <v>96.7</v>
      </c>
      <c r="AA16" s="3"/>
      <c r="AB16" s="3">
        <f t="shared" si="5"/>
        <v>386.8</v>
      </c>
      <c r="AC16" s="3">
        <f t="shared" si="6"/>
        <v>77.36</v>
      </c>
      <c r="AD16" s="1" t="s">
        <v>10</v>
      </c>
    </row>
    <row r="17" spans="1:30" ht="28.5" customHeight="1" x14ac:dyDescent="0.25">
      <c r="A17" s="3">
        <v>14</v>
      </c>
      <c r="B17" s="1" t="s">
        <v>11</v>
      </c>
      <c r="C17" s="3">
        <v>27</v>
      </c>
      <c r="D17" s="3">
        <v>27</v>
      </c>
      <c r="E17" s="3">
        <v>34.700000000000003</v>
      </c>
      <c r="F17" s="3">
        <f t="shared" si="0"/>
        <v>88.7</v>
      </c>
      <c r="G17" s="3"/>
      <c r="H17" s="3">
        <v>40</v>
      </c>
      <c r="I17" s="9"/>
      <c r="J17" s="3">
        <v>45.3</v>
      </c>
      <c r="K17" s="3">
        <f t="shared" si="1"/>
        <v>85.3</v>
      </c>
      <c r="L17" s="3"/>
      <c r="M17" s="3">
        <v>0</v>
      </c>
      <c r="N17" s="3">
        <v>8</v>
      </c>
      <c r="O17" s="3">
        <v>30</v>
      </c>
      <c r="P17" s="3">
        <f t="shared" si="2"/>
        <v>38</v>
      </c>
      <c r="Q17" s="3"/>
      <c r="R17" s="3">
        <v>38.299999999999997</v>
      </c>
      <c r="S17" s="3">
        <v>39.299999999999997</v>
      </c>
      <c r="T17" s="3">
        <v>20</v>
      </c>
      <c r="U17" s="3">
        <f t="shared" si="3"/>
        <v>97.6</v>
      </c>
      <c r="V17" s="3"/>
      <c r="W17" s="3">
        <v>26.9</v>
      </c>
      <c r="X17" s="3">
        <v>19.5</v>
      </c>
      <c r="Y17" s="3">
        <v>47.8</v>
      </c>
      <c r="Z17" s="3">
        <f t="shared" si="4"/>
        <v>94.199999999999989</v>
      </c>
      <c r="AA17" s="3"/>
      <c r="AB17" s="3">
        <f t="shared" si="5"/>
        <v>403.8</v>
      </c>
      <c r="AC17" s="3">
        <f t="shared" si="6"/>
        <v>80.760000000000005</v>
      </c>
      <c r="AD17" s="1" t="s">
        <v>11</v>
      </c>
    </row>
    <row r="18" spans="1:30" x14ac:dyDescent="0.25">
      <c r="C18" s="3"/>
      <c r="D18" s="3"/>
      <c r="E18" s="3"/>
      <c r="F18" s="3"/>
      <c r="G18" s="3"/>
      <c r="H18" s="3"/>
      <c r="I18" s="9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30" x14ac:dyDescent="0.25">
      <c r="C19" s="3"/>
      <c r="D19" s="3"/>
      <c r="E19" s="3"/>
      <c r="F19" s="3"/>
      <c r="G19" s="3"/>
      <c r="H19" s="3"/>
      <c r="I19" s="9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30" x14ac:dyDescent="0.25">
      <c r="C20" s="3"/>
      <c r="D20" s="3"/>
      <c r="E20" s="3"/>
      <c r="F20" s="3"/>
      <c r="G20" s="3"/>
      <c r="H20" s="3"/>
      <c r="I20" s="9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30" x14ac:dyDescent="0.25">
      <c r="C21" s="3"/>
      <c r="D21" s="3"/>
      <c r="E21" s="3"/>
      <c r="F21" s="3"/>
      <c r="G21" s="3"/>
      <c r="H21" s="3"/>
      <c r="I21" s="9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30" x14ac:dyDescent="0.25">
      <c r="C22" s="3"/>
      <c r="D22" s="3"/>
      <c r="E22" s="3"/>
      <c r="F22" s="3"/>
      <c r="G22" s="3"/>
      <c r="H22" s="3"/>
      <c r="I22" s="9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30" x14ac:dyDescent="0.25">
      <c r="C23" s="3"/>
      <c r="D23" s="3"/>
      <c r="E23" s="3"/>
      <c r="F23" s="3"/>
      <c r="G23" s="3"/>
      <c r="H23" s="3"/>
      <c r="I23" s="9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B19" sqref="B19"/>
    </sheetView>
  </sheetViews>
  <sheetFormatPr defaultRowHeight="15" x14ac:dyDescent="0.25"/>
  <cols>
    <col min="1" max="1" width="9.140625" style="3"/>
    <col min="2" max="2" width="80" customWidth="1"/>
  </cols>
  <sheetData>
    <row r="1" spans="1:2" x14ac:dyDescent="0.25">
      <c r="A1" s="3">
        <v>88.8</v>
      </c>
      <c r="B1" t="s">
        <v>7</v>
      </c>
    </row>
    <row r="2" spans="1:2" x14ac:dyDescent="0.25">
      <c r="A2" s="3">
        <v>87.9</v>
      </c>
      <c r="B2" t="s">
        <v>6</v>
      </c>
    </row>
    <row r="3" spans="1:2" x14ac:dyDescent="0.25">
      <c r="A3" s="3">
        <v>87.1</v>
      </c>
      <c r="B3" t="s">
        <v>1</v>
      </c>
    </row>
    <row r="4" spans="1:2" x14ac:dyDescent="0.25">
      <c r="A4" s="3">
        <v>86.9</v>
      </c>
      <c r="B4" t="s">
        <v>0</v>
      </c>
    </row>
    <row r="5" spans="1:2" x14ac:dyDescent="0.25">
      <c r="A5" s="3">
        <v>84.7</v>
      </c>
      <c r="B5" t="s">
        <v>9</v>
      </c>
    </row>
    <row r="6" spans="1:2" x14ac:dyDescent="0.25">
      <c r="A6" s="3">
        <v>83.8</v>
      </c>
      <c r="B6" t="s">
        <v>4</v>
      </c>
    </row>
    <row r="7" spans="1:2" x14ac:dyDescent="0.25">
      <c r="A7" s="3">
        <v>83.1</v>
      </c>
      <c r="B7" t="s">
        <v>13</v>
      </c>
    </row>
    <row r="8" spans="1:2" x14ac:dyDescent="0.25">
      <c r="A8" s="3">
        <v>82.9</v>
      </c>
      <c r="B8" t="s">
        <v>8</v>
      </c>
    </row>
    <row r="9" spans="1:2" x14ac:dyDescent="0.25">
      <c r="A9" s="3">
        <v>81.7</v>
      </c>
      <c r="B9" t="s">
        <v>12</v>
      </c>
    </row>
    <row r="10" spans="1:2" x14ac:dyDescent="0.25">
      <c r="A10" s="3">
        <v>81.7</v>
      </c>
      <c r="B10" t="s">
        <v>2</v>
      </c>
    </row>
    <row r="11" spans="1:2" x14ac:dyDescent="0.25">
      <c r="A11" s="3">
        <v>81.400000000000006</v>
      </c>
      <c r="B11" t="s">
        <v>3</v>
      </c>
    </row>
    <row r="12" spans="1:2" x14ac:dyDescent="0.25">
      <c r="A12" s="3">
        <v>80.8</v>
      </c>
      <c r="B12" t="s">
        <v>11</v>
      </c>
    </row>
    <row r="13" spans="1:2" x14ac:dyDescent="0.25">
      <c r="A13" s="3">
        <v>77.400000000000006</v>
      </c>
      <c r="B13" t="s">
        <v>10</v>
      </c>
    </row>
    <row r="14" spans="1:2" x14ac:dyDescent="0.25">
      <c r="A14" s="3">
        <v>77</v>
      </c>
      <c r="B14" t="s">
        <v>5</v>
      </c>
    </row>
    <row r="17" spans="1:2" x14ac:dyDescent="0.25">
      <c r="A17" s="3">
        <f>SUM(A1:A14)</f>
        <v>1165.2</v>
      </c>
    </row>
    <row r="18" spans="1:2" x14ac:dyDescent="0.25">
      <c r="A18" s="14">
        <f>A17/14</f>
        <v>83.228571428571428</v>
      </c>
      <c r="B18" t="s">
        <v>38</v>
      </c>
    </row>
  </sheetData>
  <sortState ref="A1:B14">
    <sortCondition descending="1"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="80" zoomScaleNormal="80" workbookViewId="0">
      <selection activeCell="R6" sqref="R6"/>
    </sheetView>
  </sheetViews>
  <sheetFormatPr defaultRowHeight="15" x14ac:dyDescent="0.25"/>
  <cols>
    <col min="2" max="2" width="25.85546875" customWidth="1"/>
    <col min="7" max="7" width="8.5703125" customWidth="1"/>
  </cols>
  <sheetData>
    <row r="1" spans="1:14" x14ac:dyDescent="0.25">
      <c r="A1" s="3"/>
      <c r="B1" s="3"/>
      <c r="C1" s="3"/>
      <c r="D1" s="3" t="s">
        <v>33</v>
      </c>
      <c r="E1" s="3" t="s">
        <v>34</v>
      </c>
      <c r="F1" s="3"/>
      <c r="G1" s="3" t="s">
        <v>33</v>
      </c>
      <c r="H1" s="3" t="s">
        <v>34</v>
      </c>
      <c r="J1" s="3" t="s">
        <v>36</v>
      </c>
    </row>
    <row r="2" spans="1:14" x14ac:dyDescent="0.25">
      <c r="A2" s="3"/>
      <c r="B2" s="3"/>
      <c r="C2" s="3"/>
      <c r="D2" s="3" t="s">
        <v>31</v>
      </c>
      <c r="E2" s="3" t="s">
        <v>32</v>
      </c>
      <c r="F2" s="3"/>
      <c r="G2" s="3" t="s">
        <v>31</v>
      </c>
      <c r="H2" s="3" t="s">
        <v>32</v>
      </c>
      <c r="J2" s="3" t="s">
        <v>15</v>
      </c>
    </row>
    <row r="3" spans="1:14" ht="56.25" customHeight="1" x14ac:dyDescent="0.25">
      <c r="A3" s="3">
        <v>1</v>
      </c>
      <c r="B3" s="4" t="s">
        <v>0</v>
      </c>
      <c r="C3" s="3"/>
      <c r="D3" s="3">
        <v>78</v>
      </c>
      <c r="E3" s="3">
        <v>77</v>
      </c>
      <c r="F3" s="3"/>
      <c r="G3" s="3">
        <v>100</v>
      </c>
      <c r="H3" s="7">
        <f>E3/D3*100</f>
        <v>98.71794871794873</v>
      </c>
      <c r="I3" s="7">
        <f>G3+H3</f>
        <v>198.71794871794873</v>
      </c>
      <c r="J3" s="7">
        <f>I3/2</f>
        <v>99.358974358974365</v>
      </c>
      <c r="L3">
        <v>99</v>
      </c>
      <c r="N3">
        <f>L3*0.3</f>
        <v>29.7</v>
      </c>
    </row>
    <row r="4" spans="1:14" ht="40.5" customHeight="1" x14ac:dyDescent="0.25">
      <c r="A4" s="3">
        <v>2</v>
      </c>
      <c r="B4" s="4" t="s">
        <v>1</v>
      </c>
      <c r="C4" s="3"/>
      <c r="D4" s="3">
        <v>78</v>
      </c>
      <c r="E4" s="3">
        <v>76</v>
      </c>
      <c r="F4" s="3"/>
      <c r="G4" s="3">
        <v>100</v>
      </c>
      <c r="H4" s="7">
        <f t="shared" ref="H4:H16" si="0">E4/D4*100</f>
        <v>97.435897435897431</v>
      </c>
      <c r="I4" s="7">
        <f t="shared" ref="I4:I16" si="1">G4+H4</f>
        <v>197.43589743589743</v>
      </c>
      <c r="J4" s="7">
        <f t="shared" ref="J4:J16" si="2">I4/2</f>
        <v>98.717948717948715</v>
      </c>
      <c r="L4">
        <v>99</v>
      </c>
      <c r="N4">
        <f t="shared" ref="N4:N16" si="3">L4*0.3</f>
        <v>29.7</v>
      </c>
    </row>
    <row r="5" spans="1:14" ht="42" customHeight="1" x14ac:dyDescent="0.25">
      <c r="A5" s="3">
        <v>3</v>
      </c>
      <c r="B5" s="4" t="s">
        <v>2</v>
      </c>
      <c r="C5" s="3"/>
      <c r="D5" s="3">
        <v>78</v>
      </c>
      <c r="E5" s="3">
        <v>77</v>
      </c>
      <c r="F5" s="3"/>
      <c r="G5" s="3">
        <v>100</v>
      </c>
      <c r="H5" s="7">
        <f t="shared" si="0"/>
        <v>98.71794871794873</v>
      </c>
      <c r="I5" s="7">
        <f t="shared" si="1"/>
        <v>198.71794871794873</v>
      </c>
      <c r="J5" s="7">
        <f t="shared" si="2"/>
        <v>99.358974358974365</v>
      </c>
      <c r="L5">
        <v>99</v>
      </c>
      <c r="N5">
        <f t="shared" si="3"/>
        <v>29.7</v>
      </c>
    </row>
    <row r="6" spans="1:14" ht="51" customHeight="1" x14ac:dyDescent="0.25">
      <c r="A6" s="3">
        <v>4</v>
      </c>
      <c r="B6" s="4" t="s">
        <v>3</v>
      </c>
      <c r="C6" s="3"/>
      <c r="D6" s="3">
        <v>78</v>
      </c>
      <c r="E6" s="3">
        <v>78</v>
      </c>
      <c r="F6" s="3"/>
      <c r="G6" s="3">
        <v>100</v>
      </c>
      <c r="H6" s="7">
        <f t="shared" si="0"/>
        <v>100</v>
      </c>
      <c r="I6" s="7">
        <f t="shared" si="1"/>
        <v>200</v>
      </c>
      <c r="J6" s="7">
        <f t="shared" si="2"/>
        <v>100</v>
      </c>
      <c r="L6">
        <v>100</v>
      </c>
      <c r="N6">
        <f t="shared" si="3"/>
        <v>30</v>
      </c>
    </row>
    <row r="7" spans="1:14" ht="41.25" customHeight="1" x14ac:dyDescent="0.25">
      <c r="A7" s="3">
        <v>5</v>
      </c>
      <c r="B7" s="4" t="s">
        <v>4</v>
      </c>
      <c r="C7" s="3"/>
      <c r="D7" s="3">
        <v>78</v>
      </c>
      <c r="E7" s="3">
        <v>77</v>
      </c>
      <c r="F7" s="3"/>
      <c r="G7" s="3">
        <v>100</v>
      </c>
      <c r="H7" s="7">
        <f t="shared" si="0"/>
        <v>98.71794871794873</v>
      </c>
      <c r="I7" s="7">
        <f t="shared" si="1"/>
        <v>198.71794871794873</v>
      </c>
      <c r="J7" s="7">
        <f t="shared" si="2"/>
        <v>99.358974358974365</v>
      </c>
      <c r="L7">
        <v>99</v>
      </c>
      <c r="N7">
        <f t="shared" si="3"/>
        <v>29.7</v>
      </c>
    </row>
    <row r="8" spans="1:14" ht="50.25" customHeight="1" x14ac:dyDescent="0.25">
      <c r="A8" s="3">
        <v>6</v>
      </c>
      <c r="B8" s="4" t="s">
        <v>12</v>
      </c>
      <c r="C8" s="3"/>
      <c r="D8" s="3">
        <v>78</v>
      </c>
      <c r="E8" s="3">
        <v>72</v>
      </c>
      <c r="F8" s="3"/>
      <c r="G8" s="3">
        <v>100</v>
      </c>
      <c r="H8" s="7">
        <f t="shared" si="0"/>
        <v>92.307692307692307</v>
      </c>
      <c r="I8" s="7">
        <f t="shared" si="1"/>
        <v>192.30769230769232</v>
      </c>
      <c r="J8" s="7">
        <f t="shared" si="2"/>
        <v>96.15384615384616</v>
      </c>
      <c r="L8">
        <v>96</v>
      </c>
      <c r="N8">
        <f t="shared" si="3"/>
        <v>28.799999999999997</v>
      </c>
    </row>
    <row r="9" spans="1:14" ht="54.75" customHeight="1" x14ac:dyDescent="0.25">
      <c r="A9" s="3">
        <v>7</v>
      </c>
      <c r="B9" s="4" t="s">
        <v>5</v>
      </c>
      <c r="C9" s="3"/>
      <c r="D9" s="3">
        <v>78</v>
      </c>
      <c r="E9" s="3">
        <v>68</v>
      </c>
      <c r="F9" s="3"/>
      <c r="G9" s="3">
        <v>100</v>
      </c>
      <c r="H9" s="7">
        <f t="shared" si="0"/>
        <v>87.179487179487182</v>
      </c>
      <c r="I9" s="7">
        <f t="shared" si="1"/>
        <v>187.17948717948718</v>
      </c>
      <c r="J9" s="7">
        <f t="shared" si="2"/>
        <v>93.589743589743591</v>
      </c>
      <c r="L9">
        <v>94</v>
      </c>
      <c r="N9">
        <f t="shared" si="3"/>
        <v>28.2</v>
      </c>
    </row>
    <row r="10" spans="1:14" ht="55.5" customHeight="1" x14ac:dyDescent="0.25">
      <c r="A10" s="3">
        <v>8</v>
      </c>
      <c r="B10" s="4" t="s">
        <v>6</v>
      </c>
      <c r="C10" s="3"/>
      <c r="D10" s="3">
        <v>78</v>
      </c>
      <c r="E10" s="3">
        <v>74</v>
      </c>
      <c r="F10" s="3"/>
      <c r="G10" s="3">
        <v>100</v>
      </c>
      <c r="H10" s="7">
        <f t="shared" si="0"/>
        <v>94.871794871794862</v>
      </c>
      <c r="I10" s="7">
        <f t="shared" si="1"/>
        <v>194.87179487179486</v>
      </c>
      <c r="J10" s="7">
        <f t="shared" si="2"/>
        <v>97.435897435897431</v>
      </c>
      <c r="L10">
        <v>97</v>
      </c>
      <c r="N10">
        <f t="shared" si="3"/>
        <v>29.099999999999998</v>
      </c>
    </row>
    <row r="11" spans="1:14" ht="60" customHeight="1" x14ac:dyDescent="0.25">
      <c r="A11" s="3">
        <v>9</v>
      </c>
      <c r="B11" s="4" t="s">
        <v>7</v>
      </c>
      <c r="C11" s="3"/>
      <c r="D11" s="3">
        <v>78</v>
      </c>
      <c r="E11" s="3">
        <v>75</v>
      </c>
      <c r="F11" s="3"/>
      <c r="G11" s="3">
        <v>100</v>
      </c>
      <c r="H11" s="7">
        <f t="shared" si="0"/>
        <v>96.15384615384616</v>
      </c>
      <c r="I11" s="7">
        <f t="shared" si="1"/>
        <v>196.15384615384616</v>
      </c>
      <c r="J11" s="7">
        <f t="shared" si="2"/>
        <v>98.07692307692308</v>
      </c>
      <c r="L11">
        <v>98</v>
      </c>
      <c r="N11">
        <f t="shared" si="3"/>
        <v>29.4</v>
      </c>
    </row>
    <row r="12" spans="1:14" ht="61.5" customHeight="1" x14ac:dyDescent="0.25">
      <c r="A12" s="3">
        <v>10</v>
      </c>
      <c r="B12" s="4" t="s">
        <v>8</v>
      </c>
      <c r="C12" s="3"/>
      <c r="D12" s="3">
        <v>78</v>
      </c>
      <c r="E12" s="3">
        <v>76</v>
      </c>
      <c r="F12" s="3"/>
      <c r="G12" s="3">
        <v>100</v>
      </c>
      <c r="H12" s="7">
        <f t="shared" si="0"/>
        <v>97.435897435897431</v>
      </c>
      <c r="I12" s="7">
        <f t="shared" si="1"/>
        <v>197.43589743589743</v>
      </c>
      <c r="J12" s="7">
        <f t="shared" si="2"/>
        <v>98.717948717948715</v>
      </c>
      <c r="L12">
        <v>99</v>
      </c>
      <c r="N12">
        <f t="shared" si="3"/>
        <v>29.7</v>
      </c>
    </row>
    <row r="13" spans="1:14" ht="54" customHeight="1" x14ac:dyDescent="0.25">
      <c r="A13" s="3">
        <v>11</v>
      </c>
      <c r="B13" s="4" t="s">
        <v>13</v>
      </c>
      <c r="C13" s="3"/>
      <c r="D13" s="3">
        <v>78</v>
      </c>
      <c r="E13" s="3">
        <v>66</v>
      </c>
      <c r="F13" s="3"/>
      <c r="G13" s="3">
        <v>100</v>
      </c>
      <c r="H13" s="7">
        <f t="shared" si="0"/>
        <v>84.615384615384613</v>
      </c>
      <c r="I13" s="7">
        <f t="shared" si="1"/>
        <v>184.61538461538461</v>
      </c>
      <c r="J13" s="7">
        <f t="shared" si="2"/>
        <v>92.307692307692307</v>
      </c>
      <c r="L13">
        <v>92</v>
      </c>
      <c r="N13">
        <f t="shared" si="3"/>
        <v>27.599999999999998</v>
      </c>
    </row>
    <row r="14" spans="1:14" ht="31.5" customHeight="1" x14ac:dyDescent="0.25">
      <c r="A14" s="3">
        <v>12</v>
      </c>
      <c r="B14" s="4" t="s">
        <v>9</v>
      </c>
      <c r="C14" s="3"/>
      <c r="D14" s="3">
        <v>78</v>
      </c>
      <c r="E14" s="3">
        <v>74</v>
      </c>
      <c r="F14" s="3"/>
      <c r="G14" s="3">
        <v>100</v>
      </c>
      <c r="H14" s="7">
        <f t="shared" si="0"/>
        <v>94.871794871794862</v>
      </c>
      <c r="I14" s="7">
        <f t="shared" si="1"/>
        <v>194.87179487179486</v>
      </c>
      <c r="J14" s="7">
        <f t="shared" si="2"/>
        <v>97.435897435897431</v>
      </c>
      <c r="L14">
        <v>97</v>
      </c>
      <c r="N14">
        <f t="shared" si="3"/>
        <v>29.099999999999998</v>
      </c>
    </row>
    <row r="15" spans="1:14" ht="25.5" customHeight="1" x14ac:dyDescent="0.25">
      <c r="A15" s="3">
        <v>13</v>
      </c>
      <c r="B15" s="4" t="s">
        <v>10</v>
      </c>
      <c r="C15" s="3"/>
      <c r="D15" s="3">
        <v>78</v>
      </c>
      <c r="E15" s="3">
        <v>61</v>
      </c>
      <c r="F15" s="3"/>
      <c r="G15" s="3">
        <v>100</v>
      </c>
      <c r="H15" s="7">
        <f t="shared" si="0"/>
        <v>78.205128205128204</v>
      </c>
      <c r="I15" s="7">
        <f t="shared" si="1"/>
        <v>178.2051282051282</v>
      </c>
      <c r="J15" s="7">
        <f t="shared" si="2"/>
        <v>89.102564102564102</v>
      </c>
      <c r="L15">
        <v>89</v>
      </c>
      <c r="N15">
        <f t="shared" si="3"/>
        <v>26.7</v>
      </c>
    </row>
    <row r="16" spans="1:14" ht="45" customHeight="1" x14ac:dyDescent="0.25">
      <c r="A16" s="3">
        <v>14</v>
      </c>
      <c r="B16" s="4" t="s">
        <v>11</v>
      </c>
      <c r="C16" s="3"/>
      <c r="D16" s="3">
        <v>78</v>
      </c>
      <c r="E16" s="3">
        <v>62</v>
      </c>
      <c r="F16" s="3"/>
      <c r="G16" s="3">
        <v>100</v>
      </c>
      <c r="H16" s="7">
        <f t="shared" si="0"/>
        <v>79.487179487179489</v>
      </c>
      <c r="I16" s="7">
        <f t="shared" si="1"/>
        <v>179.4871794871795</v>
      </c>
      <c r="J16" s="7">
        <f t="shared" si="2"/>
        <v>89.743589743589752</v>
      </c>
      <c r="L16">
        <v>90</v>
      </c>
      <c r="N16">
        <f t="shared" si="3"/>
        <v>27</v>
      </c>
    </row>
    <row r="17" spans="1:13" x14ac:dyDescent="0.25">
      <c r="A17" s="3"/>
      <c r="B17" s="3"/>
      <c r="C17" s="3"/>
      <c r="D17" s="3"/>
      <c r="E17" s="3"/>
      <c r="F17" s="3"/>
      <c r="G17" s="3"/>
    </row>
    <row r="18" spans="1:13" x14ac:dyDescent="0.25">
      <c r="B18" s="5" t="s">
        <v>35</v>
      </c>
      <c r="C18" s="6"/>
      <c r="D18" s="6">
        <v>78</v>
      </c>
      <c r="E18" s="6">
        <v>78</v>
      </c>
      <c r="F18" s="3"/>
      <c r="G18" s="6">
        <v>100</v>
      </c>
      <c r="H18" s="6">
        <v>100</v>
      </c>
      <c r="I18" s="6"/>
      <c r="J18" s="6"/>
      <c r="K18" s="6"/>
      <c r="L18" s="6"/>
      <c r="M18" s="6"/>
    </row>
    <row r="19" spans="1:13" x14ac:dyDescent="0.25">
      <c r="B19" s="3"/>
      <c r="C19" s="3"/>
      <c r="D19" s="3"/>
      <c r="E19" s="3"/>
      <c r="F1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разрезе показателей</vt:lpstr>
      <vt:lpstr>Рейтинг организаций</vt:lpstr>
      <vt:lpstr>критерий 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2020-04-09T07:16:19Z</dcterms:modified>
</cp:coreProperties>
</file>